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25605" windowHeight="15480" tabRatio="500"/>
  </bookViews>
  <sheets>
    <sheet name="Sheet1" sheetId="1" r:id="rId1"/>
  </sheets>
  <definedNames>
    <definedName name="_xlnm.Print_Area" localSheetId="0">Sheet1!$A$1:$K$24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3" i="1"/>
  <c r="J19"/>
  <c r="I23" s="1"/>
  <c r="J16"/>
  <c r="I20"/>
  <c r="I21" s="1"/>
  <c r="I17"/>
  <c r="J15"/>
  <c r="I16" s="1"/>
  <c r="I15"/>
  <c r="J14"/>
  <c r="J12"/>
  <c r="J13"/>
  <c r="J11"/>
  <c r="I22" l="1"/>
  <c r="J21" s="1"/>
  <c r="A9"/>
  <c r="I18"/>
  <c r="I19" s="1"/>
  <c r="G17" l="1"/>
  <c r="G20"/>
  <c r="G21" s="1"/>
  <c r="H14"/>
  <c r="H13"/>
  <c r="H23"/>
  <c r="H12"/>
  <c r="H16"/>
  <c r="G19" s="1"/>
  <c r="H19"/>
  <c r="G22" s="1"/>
  <c r="H21" s="1"/>
  <c r="G15"/>
  <c r="H15"/>
  <c r="H11"/>
  <c r="G16" s="1"/>
  <c r="G23" l="1"/>
  <c r="G18"/>
</calcChain>
</file>

<file path=xl/sharedStrings.xml><?xml version="1.0" encoding="utf-8"?>
<sst xmlns="http://schemas.openxmlformats.org/spreadsheetml/2006/main" count="48" uniqueCount="48">
  <si>
    <t>PROJECT TITLE</t>
  </si>
  <si>
    <t>WORD COUNT</t>
  </si>
  <si>
    <t>Midpoint</t>
  </si>
  <si>
    <t>#</t>
  </si>
  <si>
    <t>DESCRIPTION</t>
  </si>
  <si>
    <t>LOGLINE</t>
  </si>
  <si>
    <t>CHAPTER</t>
  </si>
  <si>
    <t>WORD COUNT (update this and the rest will auto-calculate)</t>
  </si>
  <si>
    <t>Part 1--The Setup</t>
  </si>
  <si>
    <t>First Plot Point</t>
  </si>
  <si>
    <t>Basic logline goes here (A researcher exposes lies of the Catholic Church)</t>
  </si>
  <si>
    <t>Story Title goes here (The Da Vinci Code)</t>
  </si>
  <si>
    <t>PAGE COUNT (the math here assumes Times New Roman--change the formula below from 275 to 250 for Courier New)</t>
  </si>
  <si>
    <t>1.a</t>
  </si>
  <si>
    <t>Inciting Incident</t>
  </si>
  <si>
    <t>Part 2--The Response</t>
  </si>
  <si>
    <t>Part 3--The Attack</t>
  </si>
  <si>
    <t>Second Plot Point</t>
  </si>
  <si>
    <t>Part 4--The Resolution</t>
  </si>
  <si>
    <t>1.c</t>
  </si>
  <si>
    <t>1.b</t>
  </si>
  <si>
    <t>Opening Scene</t>
  </si>
  <si>
    <t>Hook Moment</t>
  </si>
  <si>
    <t>First Pinch Point</t>
  </si>
  <si>
    <t>Second Pinch Point</t>
  </si>
  <si>
    <t>PARTS &amp; MILESTONES</t>
  </si>
  <si>
    <t>1.d</t>
  </si>
  <si>
    <t>2.a</t>
  </si>
  <si>
    <t>2.b</t>
  </si>
  <si>
    <t>3.a</t>
  </si>
  <si>
    <t>3.b</t>
  </si>
  <si>
    <t>Something that creates a question the reader wants an answer to or an itch that needs to be scratched; doesn't need context with protagonist's needs or stakes.</t>
  </si>
  <si>
    <t>Opening scene or sequence of story; protagonist must be introduced within first 1-3 scenes.</t>
  </si>
  <si>
    <t>Antagonistic forces fully comes into play, defining the goal, stakes, and obstacles for protagonist; first time the meaning and implications of antagonistic events are seen.</t>
  </si>
  <si>
    <t>The protagonist's reaction to the new goal/stakes/obstacles revealed by the First Plot Point; the protagonist doesn't need to be heroic yet (retreats/regroups/doomed attempts/reminders of antagonistic forces at work).</t>
  </si>
  <si>
    <t>New information or awareness that changes the experience or understanding of context for the protagonist and/or reader; a catalyst activating new decisions/actions.</t>
  </si>
  <si>
    <t>*Optional* Game-changing event occurring during Part 1, often leading to a decision at the First Plot Point.</t>
  </si>
  <si>
    <t>Midpoint information/awareness causes the protagonist to change course in how to approach the obstacles; the hero is now empowered with information on how to proceed, not merely reacting anymore; protagonist also ramps up battle with inner demons.</t>
  </si>
  <si>
    <t>Reminder of the story's antagonistic forces, as the antagonist ups the game against the protagonist's attacks.</t>
  </si>
  <si>
    <t>Reminder of the story's antagonistic forces, not filtered by narrative or protagonist's description, but directly visible to the reader.</t>
  </si>
  <si>
    <t>Introduce protagonist, hook the reader, and setup First Plot Point (foreshadowing, establishing stakes); major goal is establishing empathy (not necessarily likability) for the protagonist.</t>
  </si>
  <si>
    <t>The final injection of new information into the story (doesn't need to be fully understood by the protagonist yet); protagonist's quest is accelerated.</t>
  </si>
  <si>
    <t>All Is Lost Lull</t>
  </si>
  <si>
    <t>3.c</t>
  </si>
  <si>
    <t>*Optional*  A slower paced, all-hope-is-lost lull before the Second Plot Point.</t>
  </si>
  <si>
    <t>PAGE (approx.)</t>
  </si>
  <si>
    <t>The protagonist summons the courage and growth to come up with solution, overcome inner obstacles, and conquer the antagonistic force; all new information must have been referenced, foreshadowed, or already in play (otherwise, deus ex machina).</t>
  </si>
  <si>
    <r>
      <rPr>
        <b/>
        <sz val="22"/>
        <color theme="1"/>
        <rFont val="Times New Roman"/>
        <family val="1"/>
      </rPr>
      <t>Larry Brooks Story Structure</t>
    </r>
    <r>
      <rPr>
        <sz val="18"/>
        <color theme="1"/>
        <rFont val="Times New Roman"/>
        <family val="1"/>
      </rPr>
      <t xml:space="preserve"> (from storyfix.com and </t>
    </r>
    <r>
      <rPr>
        <i/>
        <sz val="18"/>
        <color theme="1"/>
        <rFont val="Times New Roman"/>
        <family val="1"/>
      </rPr>
      <t>Story Engineering</t>
    </r>
    <r>
      <rPr>
        <sz val="18"/>
        <color theme="1"/>
        <rFont val="Times New Roman"/>
        <family val="1"/>
      </rPr>
      <t>)</t>
    </r>
  </si>
</sst>
</file>

<file path=xl/styles.xml><?xml version="1.0" encoding="utf-8"?>
<styleSheet xmlns="http://schemas.openxmlformats.org/spreadsheetml/2006/main">
  <fonts count="12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b/>
      <sz val="12"/>
      <color theme="1"/>
      <name val="Times New Roman"/>
      <family val="1"/>
    </font>
    <font>
      <i/>
      <sz val="18"/>
      <color theme="1"/>
      <name val="Times New Roman"/>
      <family val="1"/>
    </font>
    <font>
      <b/>
      <sz val="2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DCAFA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3" fontId="5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1" fontId="6" fillId="3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1" fontId="6" fillId="3" borderId="2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colors>
    <mruColors>
      <color rgb="FFCDCAF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K23"/>
  <sheetViews>
    <sheetView tabSelected="1" showRuler="0" view="pageLayout" zoomScale="80" zoomScalePageLayoutView="80" workbookViewId="0">
      <selection activeCell="F24" sqref="F24"/>
    </sheetView>
  </sheetViews>
  <sheetFormatPr defaultColWidth="10.875" defaultRowHeight="15.75"/>
  <cols>
    <col min="1" max="1" width="8" style="2" customWidth="1"/>
    <col min="2" max="2" width="16.625" style="2" bestFit="1" customWidth="1"/>
    <col min="3" max="5" width="8" style="2" customWidth="1"/>
    <col min="6" max="6" width="48.375" style="2" customWidth="1"/>
    <col min="7" max="10" width="8" style="2" customWidth="1"/>
    <col min="11" max="11" width="12.125" style="2" customWidth="1"/>
    <col min="12" max="12" width="8" style="2" customWidth="1"/>
    <col min="13" max="16384" width="10.875" style="2"/>
  </cols>
  <sheetData>
    <row r="1" spans="1:11" ht="47.25" customHeight="1">
      <c r="A1" s="19" t="s">
        <v>47</v>
      </c>
      <c r="B1" s="20"/>
      <c r="C1" s="20"/>
      <c r="D1" s="20"/>
      <c r="E1" s="20"/>
      <c r="F1" s="20"/>
      <c r="G1" s="20"/>
      <c r="H1" s="20"/>
      <c r="I1" s="20"/>
      <c r="J1" s="20"/>
      <c r="K1" s="21"/>
    </row>
    <row r="2" spans="1:11" ht="33" customHeight="1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33" customHeight="1">
      <c r="A3" s="24" t="s">
        <v>11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33" customHeight="1">
      <c r="A4" s="22" t="s">
        <v>5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33" customHeight="1">
      <c r="A5" s="26" t="s">
        <v>10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1" ht="33" customHeight="1">
      <c r="A6" s="22" t="s">
        <v>7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33" customHeight="1">
      <c r="A7" s="23">
        <v>110000</v>
      </c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11" ht="33" customHeight="1">
      <c r="A8" s="15" t="s">
        <v>12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33" customHeight="1">
      <c r="A9" s="23">
        <f>SUM(A7/275)</f>
        <v>400</v>
      </c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1" s="3" customFormat="1" ht="33" customHeight="1">
      <c r="A10" s="1" t="s">
        <v>3</v>
      </c>
      <c r="B10" s="11" t="s">
        <v>25</v>
      </c>
      <c r="C10" s="16" t="s">
        <v>4</v>
      </c>
      <c r="D10" s="16"/>
      <c r="E10" s="16"/>
      <c r="F10" s="16"/>
      <c r="G10" s="15" t="s">
        <v>45</v>
      </c>
      <c r="H10" s="16"/>
      <c r="I10" s="16" t="s">
        <v>1</v>
      </c>
      <c r="J10" s="16"/>
      <c r="K10" s="1" t="s">
        <v>6</v>
      </c>
    </row>
    <row r="11" spans="1:11" s="7" customFormat="1" ht="48" customHeight="1">
      <c r="A11" s="12">
        <v>1</v>
      </c>
      <c r="B11" s="13" t="s">
        <v>8</v>
      </c>
      <c r="C11" s="17" t="s">
        <v>40</v>
      </c>
      <c r="D11" s="18"/>
      <c r="E11" s="18"/>
      <c r="F11" s="18"/>
      <c r="G11" s="4">
        <v>1</v>
      </c>
      <c r="H11" s="6">
        <f>SUM(A9*25%)</f>
        <v>100</v>
      </c>
      <c r="I11" s="4">
        <v>1</v>
      </c>
      <c r="J11" s="4">
        <f>SUM(A7*0.25)</f>
        <v>27500</v>
      </c>
      <c r="K11" s="4"/>
    </row>
    <row r="12" spans="1:11" s="7" customFormat="1" ht="33" customHeight="1">
      <c r="A12" s="10" t="s">
        <v>13</v>
      </c>
      <c r="B12" s="9" t="s">
        <v>21</v>
      </c>
      <c r="C12" s="17" t="s">
        <v>32</v>
      </c>
      <c r="D12" s="18"/>
      <c r="E12" s="18"/>
      <c r="F12" s="18"/>
      <c r="G12" s="4">
        <v>1</v>
      </c>
      <c r="H12" s="6">
        <f>SUM(A9*0.025)</f>
        <v>10</v>
      </c>
      <c r="I12" s="4">
        <v>1</v>
      </c>
      <c r="J12" s="6">
        <f>SUM(A7*0.025)</f>
        <v>2750</v>
      </c>
      <c r="K12" s="6"/>
    </row>
    <row r="13" spans="1:11" s="7" customFormat="1" ht="33" customHeight="1">
      <c r="A13" s="10" t="s">
        <v>20</v>
      </c>
      <c r="B13" s="9" t="s">
        <v>22</v>
      </c>
      <c r="C13" s="17" t="s">
        <v>31</v>
      </c>
      <c r="D13" s="18"/>
      <c r="E13" s="18"/>
      <c r="F13" s="18"/>
      <c r="G13" s="4">
        <v>1</v>
      </c>
      <c r="H13" s="8">
        <f>SUM(A9*0.05)</f>
        <v>20</v>
      </c>
      <c r="I13" s="4">
        <v>1</v>
      </c>
      <c r="J13" s="8">
        <f>SUM(A7*0.05)</f>
        <v>5500</v>
      </c>
      <c r="K13" s="6"/>
    </row>
    <row r="14" spans="1:11" s="7" customFormat="1" ht="33" customHeight="1">
      <c r="A14" s="10" t="s">
        <v>19</v>
      </c>
      <c r="B14" s="9" t="s">
        <v>14</v>
      </c>
      <c r="C14" s="17" t="s">
        <v>36</v>
      </c>
      <c r="D14" s="18"/>
      <c r="E14" s="18"/>
      <c r="F14" s="18"/>
      <c r="G14" s="4">
        <v>1</v>
      </c>
      <c r="H14" s="8">
        <f>SUM(A9*19.75%)</f>
        <v>79</v>
      </c>
      <c r="I14" s="4">
        <v>1</v>
      </c>
      <c r="J14" s="8">
        <f>SUM(A7*0.1975)</f>
        <v>21725</v>
      </c>
      <c r="K14" s="6"/>
    </row>
    <row r="15" spans="1:11" s="7" customFormat="1" ht="33" customHeight="1">
      <c r="A15" s="10" t="s">
        <v>26</v>
      </c>
      <c r="B15" s="9" t="s">
        <v>9</v>
      </c>
      <c r="C15" s="17" t="s">
        <v>33</v>
      </c>
      <c r="D15" s="18"/>
      <c r="E15" s="18"/>
      <c r="F15" s="18"/>
      <c r="G15" s="6">
        <f>SUM(A9*20%)</f>
        <v>80</v>
      </c>
      <c r="H15" s="6">
        <f>SUM(A9*25%)</f>
        <v>100</v>
      </c>
      <c r="I15" s="6">
        <f>SUM(A7*0.2)</f>
        <v>22000</v>
      </c>
      <c r="J15" s="6">
        <f>SUM(A7*0.25)</f>
        <v>27500</v>
      </c>
      <c r="K15" s="6"/>
    </row>
    <row r="16" spans="1:11" s="7" customFormat="1" ht="48" customHeight="1">
      <c r="A16" s="12">
        <v>2</v>
      </c>
      <c r="B16" s="13" t="s">
        <v>15</v>
      </c>
      <c r="C16" s="17" t="s">
        <v>34</v>
      </c>
      <c r="D16" s="18"/>
      <c r="E16" s="18"/>
      <c r="F16" s="18"/>
      <c r="G16" s="6">
        <f>SUM(H11+1)</f>
        <v>101</v>
      </c>
      <c r="H16" s="6">
        <f>SUM(A9*0.5)</f>
        <v>200</v>
      </c>
      <c r="I16" s="6">
        <f>SUM(J15)</f>
        <v>27500</v>
      </c>
      <c r="J16" s="6">
        <f>SUM(A7*0.5)</f>
        <v>55000</v>
      </c>
      <c r="K16" s="6"/>
    </row>
    <row r="17" spans="1:11" s="7" customFormat="1" ht="33" customHeight="1">
      <c r="A17" s="10" t="s">
        <v>27</v>
      </c>
      <c r="B17" s="9" t="s">
        <v>23</v>
      </c>
      <c r="C17" s="17" t="s">
        <v>39</v>
      </c>
      <c r="D17" s="18"/>
      <c r="E17" s="18"/>
      <c r="F17" s="18"/>
      <c r="G17" s="14">
        <f>SUM(A9*0.375)</f>
        <v>150</v>
      </c>
      <c r="H17" s="14"/>
      <c r="I17" s="14">
        <f>SUM(A7*0.375)</f>
        <v>41250</v>
      </c>
      <c r="J17" s="14"/>
      <c r="K17" s="6"/>
    </row>
    <row r="18" spans="1:11" s="7" customFormat="1" ht="32.25" customHeight="1">
      <c r="A18" s="10" t="s">
        <v>28</v>
      </c>
      <c r="B18" s="5" t="s">
        <v>2</v>
      </c>
      <c r="C18" s="17" t="s">
        <v>35</v>
      </c>
      <c r="D18" s="18"/>
      <c r="E18" s="18"/>
      <c r="F18" s="18"/>
      <c r="G18" s="14">
        <f>SUM(H16)</f>
        <v>200</v>
      </c>
      <c r="H18" s="14"/>
      <c r="I18" s="14">
        <f>SUM(J16)</f>
        <v>55000</v>
      </c>
      <c r="J18" s="14"/>
      <c r="K18" s="6"/>
    </row>
    <row r="19" spans="1:11" s="7" customFormat="1" ht="48" customHeight="1">
      <c r="A19" s="12">
        <v>3</v>
      </c>
      <c r="B19" s="13" t="s">
        <v>16</v>
      </c>
      <c r="C19" s="17" t="s">
        <v>37</v>
      </c>
      <c r="D19" s="18"/>
      <c r="E19" s="18"/>
      <c r="F19" s="18"/>
      <c r="G19" s="6">
        <f>SUM(H16+1)</f>
        <v>201</v>
      </c>
      <c r="H19" s="6">
        <f>SUM(A9*0.75)</f>
        <v>300</v>
      </c>
      <c r="I19" s="6">
        <f>SUM(I18)</f>
        <v>55000</v>
      </c>
      <c r="J19" s="6">
        <f>SUM(A7*0.75)</f>
        <v>82500</v>
      </c>
      <c r="K19" s="6"/>
    </row>
    <row r="20" spans="1:11" s="7" customFormat="1" ht="33" customHeight="1">
      <c r="A20" s="10" t="s">
        <v>29</v>
      </c>
      <c r="B20" s="9" t="s">
        <v>24</v>
      </c>
      <c r="C20" s="17" t="s">
        <v>38</v>
      </c>
      <c r="D20" s="18"/>
      <c r="E20" s="18"/>
      <c r="F20" s="18"/>
      <c r="G20" s="14">
        <f>SUM(A9*0.625)</f>
        <v>250</v>
      </c>
      <c r="H20" s="14"/>
      <c r="I20" s="14">
        <f>SUM(A7*0.625)</f>
        <v>68750</v>
      </c>
      <c r="J20" s="14"/>
      <c r="K20" s="6"/>
    </row>
    <row r="21" spans="1:11" s="7" customFormat="1" ht="33" customHeight="1">
      <c r="A21" s="10" t="s">
        <v>30</v>
      </c>
      <c r="B21" s="9" t="s">
        <v>42</v>
      </c>
      <c r="C21" s="17" t="s">
        <v>44</v>
      </c>
      <c r="D21" s="18"/>
      <c r="E21" s="18"/>
      <c r="F21" s="18"/>
      <c r="G21" s="6">
        <f>SUM(G20+1)</f>
        <v>251</v>
      </c>
      <c r="H21" s="6">
        <f>SUM(G22-1)</f>
        <v>299</v>
      </c>
      <c r="I21" s="6">
        <f>SUM(I20)</f>
        <v>68750</v>
      </c>
      <c r="J21" s="6">
        <f>SUM(I22)</f>
        <v>82500</v>
      </c>
      <c r="K21" s="6"/>
    </row>
    <row r="22" spans="1:11" s="7" customFormat="1" ht="33" customHeight="1">
      <c r="A22" s="10" t="s">
        <v>43</v>
      </c>
      <c r="B22" s="9" t="s">
        <v>17</v>
      </c>
      <c r="C22" s="28" t="s">
        <v>41</v>
      </c>
      <c r="D22" s="29"/>
      <c r="E22" s="29"/>
      <c r="F22" s="30"/>
      <c r="G22" s="31">
        <f>SUM(H19)</f>
        <v>300</v>
      </c>
      <c r="H22" s="32"/>
      <c r="I22" s="31">
        <f>SUM(J19)</f>
        <v>82500</v>
      </c>
      <c r="J22" s="32"/>
      <c r="K22" s="8"/>
    </row>
    <row r="23" spans="1:11" s="7" customFormat="1" ht="54.95" customHeight="1">
      <c r="A23" s="12">
        <v>4</v>
      </c>
      <c r="B23" s="13" t="s">
        <v>18</v>
      </c>
      <c r="C23" s="17" t="s">
        <v>46</v>
      </c>
      <c r="D23" s="18"/>
      <c r="E23" s="18"/>
      <c r="F23" s="18"/>
      <c r="G23" s="6">
        <f>SUM(H19+1)</f>
        <v>301</v>
      </c>
      <c r="H23" s="6">
        <f>SUM(A9)</f>
        <v>400</v>
      </c>
      <c r="I23" s="6">
        <f>SUM(J19)</f>
        <v>82500</v>
      </c>
      <c r="J23" s="6">
        <f>SUM(A7)</f>
        <v>110000</v>
      </c>
      <c r="K23" s="6"/>
    </row>
  </sheetData>
  <mergeCells count="33">
    <mergeCell ref="C18:F18"/>
    <mergeCell ref="C19:F19"/>
    <mergeCell ref="C11:F11"/>
    <mergeCell ref="C14:F14"/>
    <mergeCell ref="C12:F12"/>
    <mergeCell ref="C13:F13"/>
    <mergeCell ref="C15:F15"/>
    <mergeCell ref="I20:J20"/>
    <mergeCell ref="G18:H18"/>
    <mergeCell ref="I18:J18"/>
    <mergeCell ref="G22:H22"/>
    <mergeCell ref="I22:J22"/>
    <mergeCell ref="C21:F21"/>
    <mergeCell ref="C23:F23"/>
    <mergeCell ref="G20:H20"/>
    <mergeCell ref="C20:F20"/>
    <mergeCell ref="C22:F22"/>
    <mergeCell ref="A1:K1"/>
    <mergeCell ref="A2:K2"/>
    <mergeCell ref="A8:K8"/>
    <mergeCell ref="A9:K9"/>
    <mergeCell ref="A3:K3"/>
    <mergeCell ref="A4:K4"/>
    <mergeCell ref="A5:K5"/>
    <mergeCell ref="A6:K6"/>
    <mergeCell ref="A7:K7"/>
    <mergeCell ref="G17:H17"/>
    <mergeCell ref="I17:J17"/>
    <mergeCell ref="G10:H10"/>
    <mergeCell ref="I10:J10"/>
    <mergeCell ref="C10:F10"/>
    <mergeCell ref="C17:F17"/>
    <mergeCell ref="C16:F16"/>
  </mergeCells>
  <phoneticPr fontId="1" type="noConversion"/>
  <pageMargins left="0.25" right="0.25" top="0.75" bottom="0.75" header="0.3" footer="0.3"/>
  <pageSetup scale="63" orientation="portrait" horizontalDpi="4294967292" verticalDpi="4294967292" r:id="rId1"/>
  <headerFooter>
    <oddHeader>&amp;CDesigned by Jami Gold (jamigold.com)</oddHeader>
    <oddFooter>&amp;CFor more helpful writing information, check out http://jamigold.com/for-writers/
Last updated on 10/15/2017</oddFooter>
  </headerFooter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East Tennessee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 Gold</dc:creator>
  <cp:lastModifiedBy>JG</cp:lastModifiedBy>
  <cp:lastPrinted>2017-10-16T00:11:12Z</cp:lastPrinted>
  <dcterms:created xsi:type="dcterms:W3CDTF">2010-12-14T15:36:54Z</dcterms:created>
  <dcterms:modified xsi:type="dcterms:W3CDTF">2017-10-16T04:25:20Z</dcterms:modified>
</cp:coreProperties>
</file>